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os\contabilidad\19. EEFF_Definitivos\EEFF\ASAMBLEA MARZO 2025\"/>
    </mc:Choice>
  </mc:AlternateContent>
  <xr:revisionPtr revIDLastSave="0" documentId="8_{4CA2C780-7AD2-4F1C-AD32-32760BA21DDA}" xr6:coauthVersionLast="47" xr6:coauthVersionMax="47" xr10:uidLastSave="{00000000-0000-0000-0000-000000000000}"/>
  <bookViews>
    <workbookView xWindow="-120" yWindow="-120" windowWidth="29040" windowHeight="15840" xr2:uid="{5B027DB9-EB93-41D4-836F-594C40A5CA7E}"/>
  </bookViews>
  <sheets>
    <sheet name="Distribucion_Excedentes" sheetId="1" r:id="rId1"/>
  </sheets>
  <externalReferences>
    <externalReference r:id="rId2"/>
    <externalReference r:id="rId3"/>
  </externalReferences>
  <definedNames>
    <definedName name="_xlnm.Database">#REF!</definedName>
    <definedName name="BuiltIn_Print_Area">'[2]BCE PYG 00'!$A$8:$G$157</definedName>
    <definedName name="BuiltIn_Print_Area___0">'[2]POSICION FIN_00'!$A$1:$D$50</definedName>
    <definedName name="BuiltIn_Print_Titles">'[2]BCE PYG 00'!$1:$7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13" i="1" s="1"/>
  <c r="C6" i="1"/>
  <c r="C5" i="1"/>
</calcChain>
</file>

<file path=xl/sharedStrings.xml><?xml version="1.0" encoding="utf-8"?>
<sst xmlns="http://schemas.openxmlformats.org/spreadsheetml/2006/main" count="11" uniqueCount="11">
  <si>
    <t>PROYECTO DE DISTRIBUCION DE EXCEDENTES 2024</t>
  </si>
  <si>
    <t xml:space="preserve">CIERRE EJECICIO </t>
  </si>
  <si>
    <t>TOTAL RESULTADO DEL EJERCICIO</t>
  </si>
  <si>
    <t>NO SUCEPTIBLE DE REPARTICION</t>
  </si>
  <si>
    <t>PARA DISTRIBUCION DE EXCEDENTES</t>
  </si>
  <si>
    <t>RESERVA PROTECCION DE APORTES          20%</t>
  </si>
  <si>
    <t>FONDO EDUCACION                                        20%</t>
  </si>
  <si>
    <t>FONDO RENTA                                                   20%</t>
  </si>
  <si>
    <t>FONDO DE SOLIDARIDAD                               10%</t>
  </si>
  <si>
    <t>DISPOSICIÓN ASAMBLEA                               30%</t>
  </si>
  <si>
    <t>TOTAL APLICACION DE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</si>
</sst>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3" fontId="2" fillId="0" borderId="1" xfId="0" applyNumberFormat="1" applyFont="1" applyBorder="1"/>
    <xf numFmtId="164" fontId="2" fillId="0" borderId="1" xfId="1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164" fontId="2" fillId="0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atos\contabilidad\19.%20EEFF_Definitivos\EEFF\ASAMBLEA%20MARZO%202025\INFORMES%20FINANCIEROS%20DIC%202024-2023.xlsx" TargetMode="External"/><Relationship Id="rId1" Type="http://schemas.openxmlformats.org/officeDocument/2006/relationships/externalLinkPath" Target="INFORMES%20FINANCIEROS%20DIC%202024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%20equipo%20Viejo\COOMEI\ESTADOS%20FINANCIEROS\E.%20F.%20COOMEI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_Resultados_2018_Ok"/>
      <sheetName val="Estado_Resultados_2019_Ok"/>
      <sheetName val="Balance_2018-2017_Ok_ESAL"/>
      <sheetName val="Balance_Prueba_2019-Ok"/>
      <sheetName val="Balance_Prueba_2018_Ok"/>
      <sheetName val="Balance_2024-2023"/>
      <sheetName val="ER_2024-2023"/>
      <sheetName val="Cambio_Patrimonio_Ok"/>
      <sheetName val="Balance_2018-2017_REV"/>
      <sheetName val="ER_2018-2017_Ok_REV"/>
      <sheetName val="Flujo efectivo_Ok (2)"/>
      <sheetName val="Distribucion_Excedentes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210243117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E PYG 00"/>
      <sheetName val="POSICION FIN_00"/>
      <sheetName val="FLUJO EFECTIVO 00"/>
      <sheetName val="CAMBIOS EN EL PATRIMONIO 00"/>
      <sheetName val="GRFBCE"/>
      <sheetName val="GRFAPORTES"/>
      <sheetName val="GRAFBCES"/>
    </sheetNames>
    <sheetDataSet>
      <sheetData sheetId="0">
        <row r="1">
          <cell r="A1" t="str">
            <v>COOPERATIVA MULTIACTIVA PARA LA EDUCACIÓN DE ITAGUI   "C O O M E I"</v>
          </cell>
          <cell r="J1" t="str">
            <v xml:space="preserve">ESTADO  DE  EXCEDENTES </v>
          </cell>
        </row>
        <row r="2">
          <cell r="A2" t="str">
            <v>BALANCE GENERAL</v>
          </cell>
          <cell r="J2" t="str">
            <v xml:space="preserve">DE  ENERO  1  A  DICIEMBRE  31 </v>
          </cell>
        </row>
        <row r="3">
          <cell r="A3" t="str">
            <v xml:space="preserve">A DICIEMBRE 31 </v>
          </cell>
          <cell r="J3" t="str">
            <v xml:space="preserve">C O O M E I </v>
          </cell>
        </row>
        <row r="5">
          <cell r="C5">
            <v>2.0009999999999999</v>
          </cell>
          <cell r="E5">
            <v>2</v>
          </cell>
          <cell r="F5" t="str">
            <v>DIFERENC.</v>
          </cell>
          <cell r="K5">
            <v>2.0009999999999999</v>
          </cell>
          <cell r="L5">
            <v>2</v>
          </cell>
          <cell r="M5" t="str">
            <v>DIFERENC.</v>
          </cell>
          <cell r="R5" t="str">
            <v>A. X I.</v>
          </cell>
        </row>
        <row r="6">
          <cell r="R6" t="str">
            <v>Inventarios</v>
          </cell>
        </row>
        <row r="7">
          <cell r="A7" t="str">
            <v>ACTIVOS</v>
          </cell>
        </row>
        <row r="8">
          <cell r="A8" t="str">
            <v>CORRIENTES</v>
          </cell>
        </row>
        <row r="10">
          <cell r="A10" t="str">
            <v>DISPONIBLE</v>
          </cell>
          <cell r="C10">
            <v>10662220.109999999</v>
          </cell>
          <cell r="E10">
            <v>26997816.420000002</v>
          </cell>
          <cell r="F10">
            <v>-16335596.310000002</v>
          </cell>
        </row>
        <row r="11">
          <cell r="A11" t="str">
            <v>Caja</v>
          </cell>
          <cell r="B11">
            <v>4927530</v>
          </cell>
          <cell r="D11">
            <v>752461</v>
          </cell>
          <cell r="F11">
            <v>4175069</v>
          </cell>
        </row>
        <row r="12">
          <cell r="A12" t="str">
            <v>Bancos</v>
          </cell>
          <cell r="B12">
            <v>5734690.1100000003</v>
          </cell>
          <cell r="D12">
            <v>26245355.420000002</v>
          </cell>
          <cell r="F12">
            <v>-20510665.310000002</v>
          </cell>
        </row>
        <row r="14">
          <cell r="A14" t="str">
            <v>INVERSIONES</v>
          </cell>
          <cell r="C14">
            <v>445000</v>
          </cell>
          <cell r="E14">
            <v>1532122</v>
          </cell>
          <cell r="F14">
            <v>-1087122</v>
          </cell>
        </row>
        <row r="15">
          <cell r="A15" t="str">
            <v>Certificados de aportación</v>
          </cell>
          <cell r="B15">
            <v>5134326</v>
          </cell>
          <cell r="D15">
            <v>5129326</v>
          </cell>
          <cell r="F15">
            <v>5000</v>
          </cell>
        </row>
        <row r="16">
          <cell r="A16" t="str">
            <v>Provisión de inversiones</v>
          </cell>
          <cell r="B16">
            <v>-4689326</v>
          </cell>
          <cell r="D16">
            <v>-3597204</v>
          </cell>
          <cell r="F16">
            <v>-1092122</v>
          </cell>
        </row>
        <row r="18">
          <cell r="A18" t="str">
            <v>INVENTARIOS</v>
          </cell>
          <cell r="C18">
            <v>2883267</v>
          </cell>
          <cell r="E18">
            <v>4508855.0199999996</v>
          </cell>
          <cell r="F18">
            <v>-1625588.0199999996</v>
          </cell>
        </row>
        <row r="19">
          <cell r="A19" t="str">
            <v>Uniformes</v>
          </cell>
          <cell r="B19">
            <v>2883267</v>
          </cell>
          <cell r="D19">
            <v>3285267</v>
          </cell>
          <cell r="F19">
            <v>-402000</v>
          </cell>
        </row>
        <row r="20">
          <cell r="A20" t="str">
            <v>Materiales y Suministros</v>
          </cell>
          <cell r="B20">
            <v>0</v>
          </cell>
          <cell r="D20">
            <v>1223588.02</v>
          </cell>
          <cell r="F20">
            <v>-1223588.02</v>
          </cell>
        </row>
        <row r="22">
          <cell r="A22" t="str">
            <v>DEUDORES</v>
          </cell>
          <cell r="C22">
            <v>421047898</v>
          </cell>
          <cell r="E22">
            <v>671004715</v>
          </cell>
          <cell r="F22">
            <v>-249956817</v>
          </cell>
        </row>
        <row r="23">
          <cell r="A23" t="str">
            <v>Cuentas por cobrar asociados</v>
          </cell>
          <cell r="B23">
            <v>62958519</v>
          </cell>
          <cell r="D23">
            <v>46590371</v>
          </cell>
          <cell r="F23">
            <v>16368148</v>
          </cell>
        </row>
        <row r="24">
          <cell r="A24" t="str">
            <v>Cuentas por cobrar otras</v>
          </cell>
          <cell r="B24">
            <v>18962699</v>
          </cell>
          <cell r="D24">
            <v>17450775</v>
          </cell>
          <cell r="F24">
            <v>1511924</v>
          </cell>
        </row>
        <row r="25">
          <cell r="A25" t="str">
            <v>Cuentas por Cobrar Contratos</v>
          </cell>
          <cell r="B25">
            <v>350694534</v>
          </cell>
          <cell r="D25">
            <v>616703655</v>
          </cell>
          <cell r="F25">
            <v>-266009121</v>
          </cell>
        </row>
        <row r="26">
          <cell r="A26" t="str">
            <v>Provisión cartera</v>
          </cell>
          <cell r="B26">
            <v>-11567854</v>
          </cell>
          <cell r="D26">
            <v>-9740086</v>
          </cell>
          <cell r="F26">
            <v>-1827768</v>
          </cell>
        </row>
        <row r="28">
          <cell r="A28" t="str">
            <v>ACTIVOS FIJOS</v>
          </cell>
        </row>
        <row r="30">
          <cell r="A30" t="str">
            <v>PROPIEDAD, PLANTA Y EQUIPO</v>
          </cell>
          <cell r="C30">
            <v>86750924</v>
          </cell>
          <cell r="E30">
            <v>83523538</v>
          </cell>
          <cell r="F30">
            <v>3227386</v>
          </cell>
        </row>
        <row r="31">
          <cell r="A31" t="str">
            <v>Construcciones</v>
          </cell>
          <cell r="B31">
            <v>13919769</v>
          </cell>
          <cell r="D31">
            <v>13919769</v>
          </cell>
          <cell r="F31">
            <v>0</v>
          </cell>
        </row>
        <row r="32">
          <cell r="A32" t="str">
            <v>Muebles y equipo de oficina</v>
          </cell>
          <cell r="B32">
            <v>37956157</v>
          </cell>
          <cell r="D32">
            <v>36420577</v>
          </cell>
          <cell r="F32">
            <v>1535580</v>
          </cell>
        </row>
        <row r="33">
          <cell r="A33" t="str">
            <v>Equipo de computo</v>
          </cell>
          <cell r="B33">
            <v>26607629</v>
          </cell>
          <cell r="D33">
            <v>25322593</v>
          </cell>
          <cell r="F33">
            <v>1285036</v>
          </cell>
        </row>
        <row r="34">
          <cell r="A34" t="str">
            <v>Maquinaria y equipo</v>
          </cell>
          <cell r="B34">
            <v>5659594</v>
          </cell>
          <cell r="D34">
            <v>5277877</v>
          </cell>
          <cell r="F34">
            <v>381717</v>
          </cell>
        </row>
        <row r="35">
          <cell r="A35" t="str">
            <v>Elementos didácticos</v>
          </cell>
          <cell r="B35">
            <v>2607775</v>
          </cell>
          <cell r="D35">
            <v>2582722</v>
          </cell>
          <cell r="F35">
            <v>25053</v>
          </cell>
        </row>
        <row r="37">
          <cell r="A37" t="str">
            <v>DEPRECIACIÓN ACUMULADA</v>
          </cell>
          <cell r="C37">
            <v>-54407047</v>
          </cell>
          <cell r="E37">
            <v>-45237340</v>
          </cell>
          <cell r="F37">
            <v>-9169707</v>
          </cell>
        </row>
        <row r="38">
          <cell r="A38" t="str">
            <v>Construcciones</v>
          </cell>
          <cell r="B38">
            <v>4497346</v>
          </cell>
          <cell r="D38">
            <v>3788199</v>
          </cell>
          <cell r="F38">
            <v>709147</v>
          </cell>
        </row>
        <row r="39">
          <cell r="A39" t="str">
            <v>Muebles y equipo de oficina</v>
          </cell>
          <cell r="B39">
            <v>17871795</v>
          </cell>
          <cell r="D39">
            <v>13572162</v>
          </cell>
          <cell r="F39">
            <v>4299633</v>
          </cell>
        </row>
        <row r="40">
          <cell r="A40" t="str">
            <v>Equipo de computo</v>
          </cell>
          <cell r="B40">
            <v>26607626</v>
          </cell>
          <cell r="D40">
            <v>23918730</v>
          </cell>
          <cell r="F40">
            <v>2688896</v>
          </cell>
        </row>
        <row r="41">
          <cell r="A41" t="str">
            <v>Maquinaria y equipo</v>
          </cell>
          <cell r="B41">
            <v>2822505</v>
          </cell>
          <cell r="D41">
            <v>1375527</v>
          </cell>
          <cell r="F41">
            <v>1446978</v>
          </cell>
        </row>
        <row r="42">
          <cell r="A42" t="str">
            <v>Elementos didácticos</v>
          </cell>
          <cell r="B42">
            <v>2607775</v>
          </cell>
          <cell r="D42">
            <v>2582722</v>
          </cell>
          <cell r="F42">
            <v>25053</v>
          </cell>
        </row>
        <row r="45">
          <cell r="A45" t="str">
            <v>ACTIVOS DIFERIDOS</v>
          </cell>
          <cell r="C45">
            <v>5500135</v>
          </cell>
          <cell r="E45">
            <v>3245552.62</v>
          </cell>
          <cell r="F45">
            <v>2254582.38</v>
          </cell>
        </row>
        <row r="46">
          <cell r="A46" t="str">
            <v>Gastos Pagados por Anticipado</v>
          </cell>
          <cell r="B46">
            <v>2110135</v>
          </cell>
          <cell r="D46">
            <v>2829365.62</v>
          </cell>
          <cell r="F46">
            <v>-719230.62000000011</v>
          </cell>
        </row>
        <row r="47">
          <cell r="A47" t="str">
            <v>Cargos diferidos</v>
          </cell>
          <cell r="B47">
            <v>3390000</v>
          </cell>
          <cell r="D47">
            <v>416187</v>
          </cell>
          <cell r="F47">
            <v>2973813</v>
          </cell>
        </row>
        <row r="50">
          <cell r="A50" t="str">
            <v>TOTAL ACTIVOS</v>
          </cell>
          <cell r="C50">
            <v>472882397.11000001</v>
          </cell>
          <cell r="E50">
            <v>745575259.06000006</v>
          </cell>
          <cell r="F50">
            <v>-272692861.95000005</v>
          </cell>
        </row>
        <row r="52">
          <cell r="A52" t="str">
            <v>COOPERATIVA MULTIACTIVA PARA LA EDUCACIÓN DE ITAGUI   "C O O M E I"</v>
          </cell>
        </row>
        <row r="53">
          <cell r="A53" t="str">
            <v>BALANCE GENERAL</v>
          </cell>
        </row>
        <row r="54">
          <cell r="A54" t="str">
            <v xml:space="preserve">A DICIEMBRE 31 </v>
          </cell>
        </row>
        <row r="56">
          <cell r="C56">
            <v>2.0009999999999999</v>
          </cell>
          <cell r="E56">
            <v>2</v>
          </cell>
          <cell r="F56" t="str">
            <v>DIFERENC.</v>
          </cell>
        </row>
        <row r="58">
          <cell r="A58" t="str">
            <v>PASIVOS</v>
          </cell>
        </row>
        <row r="60">
          <cell r="A60" t="str">
            <v>OBLIGACIONES FINANCIERAS</v>
          </cell>
          <cell r="C60">
            <v>48782741.930000007</v>
          </cell>
          <cell r="E60">
            <v>41243861.530000001</v>
          </cell>
          <cell r="F60">
            <v>7538880.400000006</v>
          </cell>
        </row>
        <row r="61">
          <cell r="A61" t="str">
            <v>Bancos cooperativos</v>
          </cell>
          <cell r="B61">
            <v>7360615.9100000001</v>
          </cell>
          <cell r="D61">
            <v>10344111.91</v>
          </cell>
          <cell r="F61">
            <v>-2983496</v>
          </cell>
        </row>
        <row r="62">
          <cell r="A62" t="str">
            <v>Sobregiros Bancarios</v>
          </cell>
          <cell r="B62">
            <v>0</v>
          </cell>
          <cell r="D62">
            <v>278210.86</v>
          </cell>
          <cell r="F62">
            <v>-278210.86</v>
          </cell>
        </row>
        <row r="63">
          <cell r="A63" t="str">
            <v>Sector extrabancario</v>
          </cell>
          <cell r="B63">
            <v>41422126.020000003</v>
          </cell>
          <cell r="D63">
            <v>29498524.690000001</v>
          </cell>
          <cell r="F63">
            <v>11923601.330000002</v>
          </cell>
        </row>
        <row r="64">
          <cell r="A64" t="str">
            <v>Bancos Comerciales</v>
          </cell>
          <cell r="B64">
            <v>0</v>
          </cell>
          <cell r="D64">
            <v>1123014.07</v>
          </cell>
          <cell r="F64">
            <v>-1123014.07</v>
          </cell>
        </row>
        <row r="66">
          <cell r="A66" t="str">
            <v>PROVEEDORES</v>
          </cell>
          <cell r="C66">
            <v>8953897</v>
          </cell>
          <cell r="E66">
            <v>18444591</v>
          </cell>
          <cell r="F66">
            <v>-9490694</v>
          </cell>
        </row>
        <row r="67">
          <cell r="A67" t="str">
            <v>Nacionales</v>
          </cell>
          <cell r="B67">
            <v>8953897</v>
          </cell>
          <cell r="D67">
            <v>18444591</v>
          </cell>
          <cell r="F67">
            <v>-9490694</v>
          </cell>
        </row>
        <row r="69">
          <cell r="A69" t="str">
            <v>CUENTAS POR PAGAR</v>
          </cell>
          <cell r="C69">
            <v>15479214</v>
          </cell>
          <cell r="E69">
            <v>42094541</v>
          </cell>
          <cell r="F69">
            <v>-26615327</v>
          </cell>
        </row>
        <row r="70">
          <cell r="A70" t="str">
            <v>Intereses</v>
          </cell>
          <cell r="B70">
            <v>0</v>
          </cell>
          <cell r="D70">
            <v>2900000</v>
          </cell>
          <cell r="F70">
            <v>-2900000</v>
          </cell>
        </row>
        <row r="71">
          <cell r="A71" t="str">
            <v>Impuestos</v>
          </cell>
          <cell r="B71">
            <v>667000</v>
          </cell>
          <cell r="D71">
            <v>5698000</v>
          </cell>
          <cell r="F71">
            <v>-5031000</v>
          </cell>
        </row>
        <row r="72">
          <cell r="A72" t="str">
            <v>Honorarios</v>
          </cell>
          <cell r="B72">
            <v>907301</v>
          </cell>
          <cell r="D72">
            <v>2904846</v>
          </cell>
          <cell r="F72">
            <v>-1997545</v>
          </cell>
        </row>
        <row r="73">
          <cell r="A73" t="str">
            <v>Arrendamientos</v>
          </cell>
          <cell r="B73">
            <v>0</v>
          </cell>
          <cell r="D73">
            <v>8700000</v>
          </cell>
          <cell r="F73">
            <v>-8700000</v>
          </cell>
        </row>
        <row r="74">
          <cell r="A74" t="str">
            <v>Servicios públicos</v>
          </cell>
          <cell r="B74">
            <v>504912</v>
          </cell>
          <cell r="D74">
            <v>1960526</v>
          </cell>
          <cell r="F74">
            <v>-1455614</v>
          </cell>
        </row>
        <row r="75">
          <cell r="A75" t="str">
            <v>Seguros</v>
          </cell>
          <cell r="B75">
            <v>760246</v>
          </cell>
          <cell r="D75">
            <v>1625959</v>
          </cell>
          <cell r="F75">
            <v>-865713</v>
          </cell>
        </row>
        <row r="76">
          <cell r="A76" t="str">
            <v>Acreedores varios</v>
          </cell>
          <cell r="B76">
            <v>12639755</v>
          </cell>
          <cell r="D76">
            <v>18305210</v>
          </cell>
          <cell r="F76">
            <v>-5665455</v>
          </cell>
        </row>
        <row r="78">
          <cell r="A78" t="str">
            <v>SALARIOS Y DEMAS PAGOS LABORALES</v>
          </cell>
          <cell r="C78">
            <v>77059859</v>
          </cell>
          <cell r="E78">
            <v>413257570</v>
          </cell>
          <cell r="F78">
            <v>-336197711</v>
          </cell>
        </row>
        <row r="79">
          <cell r="A79" t="str">
            <v>Nomina</v>
          </cell>
          <cell r="B79">
            <v>25679576</v>
          </cell>
          <cell r="D79">
            <v>235549410</v>
          </cell>
          <cell r="F79">
            <v>-209869834</v>
          </cell>
        </row>
        <row r="80">
          <cell r="A80" t="str">
            <v>Seguridad Social</v>
          </cell>
          <cell r="B80">
            <v>23682090</v>
          </cell>
          <cell r="D80">
            <v>112266150</v>
          </cell>
          <cell r="F80">
            <v>-88584060</v>
          </cell>
        </row>
        <row r="81">
          <cell r="A81" t="str">
            <v>Parafiscales</v>
          </cell>
          <cell r="B81">
            <v>27698193</v>
          </cell>
          <cell r="D81">
            <v>65442010</v>
          </cell>
          <cell r="F81">
            <v>-37743817</v>
          </cell>
        </row>
        <row r="83">
          <cell r="A83" t="str">
            <v>OBLIGACIONES LABORALES</v>
          </cell>
          <cell r="C83">
            <v>55518801</v>
          </cell>
          <cell r="E83">
            <v>71148145</v>
          </cell>
          <cell r="F83">
            <v>-15629344</v>
          </cell>
        </row>
        <row r="84">
          <cell r="A84" t="str">
            <v xml:space="preserve">Obligaciones laborales </v>
          </cell>
        </row>
        <row r="85">
          <cell r="A85" t="str">
            <v>Cesantias</v>
          </cell>
          <cell r="B85">
            <v>32170441</v>
          </cell>
          <cell r="D85">
            <v>38906969</v>
          </cell>
          <cell r="F85">
            <v>-6736528</v>
          </cell>
        </row>
        <row r="86">
          <cell r="A86" t="str">
            <v>Interes Cesantias</v>
          </cell>
          <cell r="B86">
            <v>2720788</v>
          </cell>
          <cell r="D86">
            <v>4557238</v>
          </cell>
          <cell r="F86">
            <v>-1836450</v>
          </cell>
        </row>
        <row r="87">
          <cell r="A87" t="str">
            <v>Vacaciones</v>
          </cell>
          <cell r="B87">
            <v>17812431</v>
          </cell>
          <cell r="D87">
            <v>5715382</v>
          </cell>
          <cell r="F87">
            <v>12097049</v>
          </cell>
        </row>
        <row r="88">
          <cell r="A88" t="str">
            <v>Otras Prestaciones (prima)</v>
          </cell>
          <cell r="B88">
            <v>2815141</v>
          </cell>
          <cell r="D88">
            <v>21968556</v>
          </cell>
          <cell r="F88">
            <v>-19153415</v>
          </cell>
        </row>
        <row r="91">
          <cell r="A91" t="str">
            <v>ANTICIPOS RECIBIDOS</v>
          </cell>
          <cell r="C91">
            <v>55705487</v>
          </cell>
          <cell r="E91">
            <v>24754734</v>
          </cell>
          <cell r="F91">
            <v>30950753</v>
          </cell>
        </row>
        <row r="92">
          <cell r="A92" t="str">
            <v xml:space="preserve">Convenios </v>
          </cell>
          <cell r="B92">
            <v>55007887</v>
          </cell>
          <cell r="D92">
            <v>23584734</v>
          </cell>
          <cell r="F92">
            <v>31423153</v>
          </cell>
        </row>
        <row r="93">
          <cell r="A93" t="str">
            <v>Pensiones</v>
          </cell>
          <cell r="B93">
            <v>697600</v>
          </cell>
          <cell r="D93">
            <v>1170000</v>
          </cell>
          <cell r="F93">
            <v>-472400</v>
          </cell>
        </row>
        <row r="95">
          <cell r="A95" t="str">
            <v>FONDOS SOCIALES</v>
          </cell>
          <cell r="C95">
            <v>9156733</v>
          </cell>
          <cell r="E95">
            <v>35240063.399999999</v>
          </cell>
          <cell r="F95">
            <v>-26083330.399999999</v>
          </cell>
        </row>
        <row r="96">
          <cell r="A96" t="str">
            <v>Fondo para la educación</v>
          </cell>
          <cell r="B96">
            <v>2236198</v>
          </cell>
          <cell r="D96">
            <v>5827615</v>
          </cell>
          <cell r="F96">
            <v>-3591417</v>
          </cell>
        </row>
        <row r="97">
          <cell r="A97" t="str">
            <v>Fondo para la solidaridad</v>
          </cell>
          <cell r="B97">
            <v>346090</v>
          </cell>
          <cell r="D97">
            <v>2655202</v>
          </cell>
          <cell r="F97">
            <v>-2309112</v>
          </cell>
        </row>
        <row r="98">
          <cell r="A98" t="str">
            <v>Fondo para otros fines especificos</v>
          </cell>
          <cell r="B98">
            <v>6574445</v>
          </cell>
          <cell r="D98">
            <v>26757246.399999999</v>
          </cell>
          <cell r="F98">
            <v>-20182801.399999999</v>
          </cell>
        </row>
        <row r="100">
          <cell r="A100" t="str">
            <v>TOTAL PASIVOS</v>
          </cell>
          <cell r="C100">
            <v>270656732.93000001</v>
          </cell>
          <cell r="E100">
            <v>646183505.92999995</v>
          </cell>
          <cell r="F100">
            <v>-375526772.99999994</v>
          </cell>
        </row>
        <row r="104">
          <cell r="A104" t="str">
            <v>COOPERATIVA MULTIACTIVA PARA LA EDUCACIÓN DE ITAGUI   "C O O M E I"</v>
          </cell>
        </row>
        <row r="105">
          <cell r="A105" t="str">
            <v>BALANCE GENERAL</v>
          </cell>
        </row>
        <row r="106">
          <cell r="A106" t="str">
            <v xml:space="preserve">A DICIEMBRE 31 </v>
          </cell>
        </row>
        <row r="108">
          <cell r="C108">
            <v>2.0009999999999999</v>
          </cell>
          <cell r="E108">
            <v>2</v>
          </cell>
          <cell r="F108" t="str">
            <v>DIFERENC.</v>
          </cell>
        </row>
        <row r="110">
          <cell r="A110" t="str">
            <v>PATRIMONIO</v>
          </cell>
        </row>
        <row r="112">
          <cell r="A112" t="str">
            <v>CAPITAL SOCIAL</v>
          </cell>
          <cell r="C112">
            <v>52458189</v>
          </cell>
          <cell r="E112">
            <v>45698488.5</v>
          </cell>
          <cell r="F112">
            <v>6759700.5</v>
          </cell>
        </row>
        <row r="113">
          <cell r="A113" t="str">
            <v>Aportes sociales</v>
          </cell>
          <cell r="B113">
            <v>52458189</v>
          </cell>
          <cell r="D113">
            <v>45698488.5</v>
          </cell>
          <cell r="F113">
            <v>6759700.5</v>
          </cell>
        </row>
        <row r="115">
          <cell r="A115" t="str">
            <v>RESERVAS</v>
          </cell>
          <cell r="C115">
            <v>36874554.899999999</v>
          </cell>
          <cell r="E115">
            <v>36874554.899999999</v>
          </cell>
          <cell r="F115">
            <v>0</v>
          </cell>
        </row>
        <row r="116">
          <cell r="A116" t="str">
            <v>Reserva protección aportes sociales</v>
          </cell>
          <cell r="B116">
            <v>24368621.899999999</v>
          </cell>
          <cell r="D116">
            <v>24368621.899999999</v>
          </cell>
          <cell r="F116">
            <v>0</v>
          </cell>
        </row>
        <row r="117">
          <cell r="A117" t="str">
            <v>Reserva por exposición a la inflación</v>
          </cell>
          <cell r="B117">
            <v>12505933</v>
          </cell>
          <cell r="D117">
            <v>12505933</v>
          </cell>
          <cell r="F117">
            <v>0</v>
          </cell>
        </row>
        <row r="119">
          <cell r="A119" t="str">
            <v>FONDOS DE DESTINACION ESPECÍFICA</v>
          </cell>
          <cell r="C119">
            <v>17223569.600000001</v>
          </cell>
          <cell r="E119">
            <v>1106344.6000000001</v>
          </cell>
          <cell r="F119">
            <v>16117225.000000002</v>
          </cell>
        </row>
        <row r="120">
          <cell r="A120" t="str">
            <v>Fondo para amortizac. aportes sociales</v>
          </cell>
          <cell r="B120">
            <v>1106344.6000000001</v>
          </cell>
          <cell r="D120">
            <v>1106344.6000000001</v>
          </cell>
          <cell r="F120">
            <v>0</v>
          </cell>
        </row>
        <row r="121">
          <cell r="A121" t="str">
            <v>Fondo para crédito</v>
          </cell>
          <cell r="B121">
            <v>7971081</v>
          </cell>
          <cell r="D121">
            <v>0</v>
          </cell>
          <cell r="F121">
            <v>7971081</v>
          </cell>
        </row>
        <row r="122">
          <cell r="A122" t="str">
            <v>Fondo para C.C.C.B.</v>
          </cell>
          <cell r="B122">
            <v>8146144</v>
          </cell>
          <cell r="D122">
            <v>0</v>
          </cell>
          <cell r="F122">
            <v>8146144</v>
          </cell>
        </row>
        <row r="124">
          <cell r="A124" t="str">
            <v>SUPERAVIT DE CAPITAL</v>
          </cell>
          <cell r="C124">
            <v>66378194</v>
          </cell>
          <cell r="E124">
            <v>38691337</v>
          </cell>
          <cell r="F124">
            <v>27686857</v>
          </cell>
        </row>
        <row r="125">
          <cell r="A125" t="str">
            <v>Auxilios y donaciones</v>
          </cell>
          <cell r="B125">
            <v>45081257</v>
          </cell>
          <cell r="D125">
            <v>17394400</v>
          </cell>
          <cell r="F125">
            <v>27686857</v>
          </cell>
        </row>
        <row r="126">
          <cell r="A126" t="str">
            <v>Revalorización del patrimonio</v>
          </cell>
          <cell r="B126">
            <v>21296937</v>
          </cell>
          <cell r="D126">
            <v>21296937</v>
          </cell>
          <cell r="F126">
            <v>0</v>
          </cell>
        </row>
        <row r="128">
          <cell r="A128" t="str">
            <v>RESULTADO DE EJERCICIOS</v>
          </cell>
          <cell r="C128">
            <v>29291156.179999996</v>
          </cell>
          <cell r="E128">
            <v>-22978971.870000001</v>
          </cell>
          <cell r="F128">
            <v>52270128.049999997</v>
          </cell>
        </row>
        <row r="129">
          <cell r="A129" t="str">
            <v>Utilidad o Pérdida  del ejercicio</v>
          </cell>
          <cell r="B129">
            <v>52270128.049999997</v>
          </cell>
          <cell r="D129">
            <v>3682437.43</v>
          </cell>
          <cell r="F129">
            <v>48587690.619999997</v>
          </cell>
        </row>
        <row r="130">
          <cell r="A130" t="str">
            <v>Resultado de ejercicios anteriores</v>
          </cell>
          <cell r="B130">
            <v>-22978971.870000001</v>
          </cell>
          <cell r="D130">
            <v>-26661409.300000001</v>
          </cell>
          <cell r="F130">
            <v>3682437.4299999997</v>
          </cell>
        </row>
        <row r="132">
          <cell r="A132" t="str">
            <v>TOTAL PATRIMONIO</v>
          </cell>
          <cell r="C132">
            <v>202225663.68000001</v>
          </cell>
          <cell r="E132">
            <v>99391753.129999995</v>
          </cell>
          <cell r="F132">
            <v>102833910.55000001</v>
          </cell>
        </row>
        <row r="134">
          <cell r="A134" t="str">
            <v>TOTAL PASIVO MAS PATRIMONIO</v>
          </cell>
          <cell r="C134">
            <v>472882396.61000001</v>
          </cell>
          <cell r="E134">
            <v>745575259.05999994</v>
          </cell>
          <cell r="F134">
            <v>-272692862.44999993</v>
          </cell>
        </row>
        <row r="142">
          <cell r="A142" t="str">
            <v>JORGE I. RESTREPO MONTOYA</v>
          </cell>
          <cell r="D142" t="str">
            <v>ORLANDO JIMENEZ TAVERA</v>
          </cell>
        </row>
        <row r="143">
          <cell r="A143" t="str">
            <v>Gerente c.c. 98'548.995 Envigado</v>
          </cell>
          <cell r="D143" t="str">
            <v>Revisor Fiscal 2833-T</v>
          </cell>
        </row>
        <row r="150">
          <cell r="A150" t="str">
            <v>JOEL SUAREZ OSPINA</v>
          </cell>
        </row>
        <row r="151">
          <cell r="A151" t="str">
            <v>Contador 39373-T</v>
          </cell>
        </row>
      </sheetData>
      <sheetData sheetId="1">
        <row r="1">
          <cell r="A1" t="str">
            <v>ESTADO  DE  CAMBIOS  EN  LA</v>
          </cell>
        </row>
        <row r="2">
          <cell r="A2" t="str">
            <v>POSICIÓN FINANCIERA</v>
          </cell>
        </row>
        <row r="3">
          <cell r="A3" t="str">
            <v xml:space="preserve">C O O M E I </v>
          </cell>
        </row>
        <row r="6">
          <cell r="B6">
            <v>1.9990000000000001</v>
          </cell>
          <cell r="C6">
            <v>1.998</v>
          </cell>
          <cell r="D6" t="str">
            <v>DIC./98</v>
          </cell>
        </row>
        <row r="7">
          <cell r="A7" t="str">
            <v>RECURSOS FINANCIEROS GENERADOS</v>
          </cell>
          <cell r="D7" t="str">
            <v>REEXPR.</v>
          </cell>
        </row>
        <row r="8">
          <cell r="A8" t="str">
            <v>POR LAS OPERACIONES DEL AÑO</v>
          </cell>
        </row>
        <row r="9">
          <cell r="A9" t="str">
            <v>EXCEDENTES NETOS</v>
          </cell>
          <cell r="B9">
            <v>1088196.5</v>
          </cell>
          <cell r="C9">
            <v>-30243672.800000001</v>
          </cell>
          <cell r="D9">
            <v>-33156138.490640003</v>
          </cell>
        </row>
        <row r="11">
          <cell r="A11" t="str">
            <v>MAS (MENOS) CARGOS O ABONOS A RESULTADOS</v>
          </cell>
        </row>
        <row r="12">
          <cell r="A12" t="str">
            <v>QUE NO AFECTAN EL CAPITAL DE TRABAJO</v>
          </cell>
        </row>
        <row r="13">
          <cell r="A13" t="str">
            <v>Depreciación de propiedad, planta y equipo</v>
          </cell>
          <cell r="B13">
            <v>9717406</v>
          </cell>
          <cell r="C13">
            <v>7559494</v>
          </cell>
          <cell r="D13">
            <v>8287473.2722000005</v>
          </cell>
        </row>
        <row r="14">
          <cell r="A14" t="str">
            <v>Amortización de diferidos</v>
          </cell>
          <cell r="B14">
            <v>18263111</v>
          </cell>
          <cell r="C14">
            <v>3170460</v>
          </cell>
          <cell r="D14">
            <v>3475775.298</v>
          </cell>
        </row>
        <row r="15">
          <cell r="A15" t="str">
            <v>Corrección monetaria</v>
          </cell>
          <cell r="B15">
            <v>-2494067</v>
          </cell>
          <cell r="C15">
            <v>-10590960</v>
          </cell>
          <cell r="D15">
            <v>-11610869.448000001</v>
          </cell>
        </row>
        <row r="16">
          <cell r="A16" t="str">
            <v>Neto otros ingresos - egresos</v>
          </cell>
          <cell r="B16">
            <v>7514639</v>
          </cell>
          <cell r="C16">
            <v>0</v>
          </cell>
          <cell r="D16">
            <v>0</v>
          </cell>
        </row>
        <row r="18">
          <cell r="A18" t="str">
            <v>TOTAL RECUR. GENER. POR OPERAC. ORDIN.</v>
          </cell>
          <cell r="B18">
            <v>34089285.5</v>
          </cell>
          <cell r="C18">
            <v>-30104678.800000001</v>
          </cell>
          <cell r="D18">
            <v>-33003759.368440002</v>
          </cell>
        </row>
        <row r="20">
          <cell r="A20" t="str">
            <v>RECURSOS FIANCIEROS GENERADOS POR OTRAS FTES.</v>
          </cell>
        </row>
        <row r="21">
          <cell r="A21" t="str">
            <v>Cuentas por pagar</v>
          </cell>
          <cell r="B21">
            <v>11476537</v>
          </cell>
          <cell r="C21">
            <v>-12752029</v>
          </cell>
          <cell r="D21">
            <v>-13980049.392700002</v>
          </cell>
        </row>
        <row r="22">
          <cell r="A22" t="str">
            <v>Obligaciones laborales</v>
          </cell>
          <cell r="B22">
            <v>241599929</v>
          </cell>
          <cell r="C22">
            <v>91475364</v>
          </cell>
          <cell r="D22">
            <v>100284441.55320001</v>
          </cell>
        </row>
        <row r="23">
          <cell r="A23" t="str">
            <v>Ingresos anticipados</v>
          </cell>
          <cell r="B23">
            <v>157812120</v>
          </cell>
          <cell r="C23">
            <v>26896524</v>
          </cell>
          <cell r="D23">
            <v>29486659.2612</v>
          </cell>
        </row>
        <row r="24">
          <cell r="A24" t="str">
            <v>Otros pasivos</v>
          </cell>
          <cell r="B24">
            <v>-757583</v>
          </cell>
          <cell r="C24">
            <v>13704</v>
          </cell>
          <cell r="D24">
            <v>15023.6952</v>
          </cell>
        </row>
        <row r="25">
          <cell r="A25" t="str">
            <v>Nuevas obligaciones obtenidas en el periodo</v>
          </cell>
          <cell r="B25">
            <v>-15380024</v>
          </cell>
          <cell r="C25">
            <v>-122031197.14</v>
          </cell>
          <cell r="D25">
            <v>-133782801.424582</v>
          </cell>
        </row>
        <row r="27">
          <cell r="A27" t="str">
            <v>SUBTOTAL RECURSOS FROS GENERADOS</v>
          </cell>
          <cell r="B27">
            <v>394750979</v>
          </cell>
          <cell r="C27">
            <v>-16397634.140000001</v>
          </cell>
          <cell r="D27">
            <v>-17976726.307682</v>
          </cell>
        </row>
        <row r="28">
          <cell r="A28" t="str">
            <v>TOTAL RECURSOS FINANCIEROS PROVISTOS</v>
          </cell>
          <cell r="B28">
            <v>428840264.5</v>
          </cell>
          <cell r="C28">
            <v>-46502312.939999998</v>
          </cell>
          <cell r="D28">
            <v>-50980485.676122002</v>
          </cell>
        </row>
        <row r="30">
          <cell r="A30" t="str">
            <v xml:space="preserve">MENOS CAPITAL DE TRABAJO APLICADO EN:  </v>
          </cell>
        </row>
        <row r="32">
          <cell r="A32" t="str">
            <v>Incremento en deudores</v>
          </cell>
          <cell r="B32">
            <v>405407140</v>
          </cell>
          <cell r="C32">
            <v>17777228</v>
          </cell>
          <cell r="D32">
            <v>19489175.056400001</v>
          </cell>
        </row>
        <row r="33">
          <cell r="A33" t="str">
            <v>Pago obligaciones</v>
          </cell>
          <cell r="B33">
            <v>15380024</v>
          </cell>
          <cell r="C33">
            <v>35288679.960000001</v>
          </cell>
          <cell r="D33">
            <v>38686979.840148002</v>
          </cell>
        </row>
        <row r="36">
          <cell r="A36" t="str">
            <v>TOTAL RECURSOS FINANCIEROS UTILIZADOS</v>
          </cell>
          <cell r="B36">
            <v>420787164</v>
          </cell>
          <cell r="C36">
            <v>53065907.960000001</v>
          </cell>
          <cell r="D36">
            <v>58176154.896548003</v>
          </cell>
        </row>
        <row r="38">
          <cell r="A38" t="str">
            <v>TOTAL INCREM. (DISMIN.) EN EL K DE TRABAJO</v>
          </cell>
          <cell r="B38">
            <v>8053100.5</v>
          </cell>
          <cell r="C38">
            <v>-99568220.900000006</v>
          </cell>
          <cell r="D38">
            <v>-109156640.57267001</v>
          </cell>
        </row>
        <row r="44">
          <cell r="A44" t="str">
            <v>JORGE IGNACIO RESTREPO</v>
          </cell>
        </row>
        <row r="45">
          <cell r="A45" t="str">
            <v>Gerente c.c. 98'548.995 Envigado</v>
          </cell>
        </row>
        <row r="49">
          <cell r="A49" t="str">
            <v>JOEL SUAREZ OSPINA</v>
          </cell>
        </row>
        <row r="50">
          <cell r="A50" t="str">
            <v>Contador. 39373-T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6808-070B-42B5-9695-22AECB117418}">
  <dimension ref="B3:C13"/>
  <sheetViews>
    <sheetView tabSelected="1" workbookViewId="0">
      <selection activeCell="F17" sqref="F17"/>
    </sheetView>
  </sheetViews>
  <sheetFormatPr baseColWidth="10" defaultRowHeight="15" x14ac:dyDescent="0.25"/>
  <cols>
    <col min="2" max="2" width="55.5703125" customWidth="1"/>
    <col min="3" max="3" width="20.7109375" customWidth="1"/>
  </cols>
  <sheetData>
    <row r="3" spans="2:3" x14ac:dyDescent="0.25">
      <c r="B3" s="1" t="s">
        <v>0</v>
      </c>
      <c r="C3" s="2" t="s">
        <v>1</v>
      </c>
    </row>
    <row r="4" spans="2:3" x14ac:dyDescent="0.25">
      <c r="B4" s="1"/>
      <c r="C4" s="2"/>
    </row>
    <row r="5" spans="2:3" x14ac:dyDescent="0.25">
      <c r="B5" s="3" t="s">
        <v>2</v>
      </c>
      <c r="C5" s="4">
        <f>+'[1]ER_2024-2023'!C25</f>
        <v>210243117</v>
      </c>
    </row>
    <row r="6" spans="2:3" x14ac:dyDescent="0.25">
      <c r="B6" s="5" t="s">
        <v>3</v>
      </c>
      <c r="C6" s="6">
        <f>+C5-C7</f>
        <v>130359664</v>
      </c>
    </row>
    <row r="7" spans="2:3" x14ac:dyDescent="0.25">
      <c r="B7" s="7" t="s">
        <v>4</v>
      </c>
      <c r="C7" s="4">
        <v>79883453</v>
      </c>
    </row>
    <row r="8" spans="2:3" x14ac:dyDescent="0.25">
      <c r="B8" s="8" t="s">
        <v>5</v>
      </c>
      <c r="C8" s="6">
        <f>+C7*20%</f>
        <v>15976690.600000001</v>
      </c>
    </row>
    <row r="9" spans="2:3" x14ac:dyDescent="0.25">
      <c r="B9" s="8" t="s">
        <v>6</v>
      </c>
      <c r="C9" s="9">
        <f>+C7*20%</f>
        <v>15976690.600000001</v>
      </c>
    </row>
    <row r="10" spans="2:3" x14ac:dyDescent="0.25">
      <c r="B10" s="8" t="s">
        <v>7</v>
      </c>
      <c r="C10" s="6">
        <f>+C7*20%</f>
        <v>15976690.600000001</v>
      </c>
    </row>
    <row r="11" spans="2:3" x14ac:dyDescent="0.25">
      <c r="B11" s="8" t="s">
        <v>8</v>
      </c>
      <c r="C11" s="6">
        <f>+C7*10%</f>
        <v>7988345.3000000007</v>
      </c>
    </row>
    <row r="12" spans="2:3" x14ac:dyDescent="0.25">
      <c r="B12" s="8" t="s">
        <v>9</v>
      </c>
      <c r="C12" s="6">
        <f>+C7*30%</f>
        <v>23965035.899999999</v>
      </c>
    </row>
    <row r="13" spans="2:3" x14ac:dyDescent="0.25">
      <c r="B13" s="7" t="s">
        <v>10</v>
      </c>
      <c r="C13" s="4">
        <f>SUM(C8:C12)</f>
        <v>79883453</v>
      </c>
    </row>
  </sheetData>
  <mergeCells count="2">
    <mergeCell ref="B3:B4"/>
    <mergeCell ref="C3:C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Distribucion_Excedentes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2025-02-14T20:36:40Z</dcterms:created>
  <dcterms:modified xsi:type="dcterms:W3CDTF">2025-02-14T20:36:55Z</dcterms:modified>
</cp:coreProperties>
</file>